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bnicholson\Desktop\"/>
    </mc:Choice>
  </mc:AlternateContent>
  <bookViews>
    <workbookView xWindow="0" yWindow="0" windowWidth="15360" windowHeight="7536"/>
  </bookViews>
  <sheets>
    <sheet name="Abstract of Bids" sheetId="1" r:id="rId1"/>
  </sheets>
  <definedNames>
    <definedName name="_xlnm.Print_Area" localSheetId="0">'Abstract of Bids'!$A$1:$AB$39</definedName>
  </definedNames>
  <calcPr calcId="162913"/>
</workbook>
</file>

<file path=xl/calcChain.xml><?xml version="1.0" encoding="utf-8"?>
<calcChain xmlns="http://schemas.openxmlformats.org/spreadsheetml/2006/main">
  <c r="O22" i="1" l="1"/>
  <c r="L19" i="1"/>
  <c r="L20" i="1"/>
  <c r="L21" i="1"/>
  <c r="L22" i="1"/>
  <c r="L23" i="1"/>
  <c r="L24" i="1"/>
  <c r="L18" i="1"/>
  <c r="L17" i="1"/>
  <c r="H19" i="1" l="1"/>
  <c r="H20" i="1"/>
  <c r="H21" i="1"/>
  <c r="H22" i="1"/>
  <c r="H23" i="1"/>
  <c r="H24" i="1"/>
  <c r="L8" i="1" l="1"/>
  <c r="H17" i="1" l="1"/>
  <c r="M17" i="1" s="1"/>
  <c r="H18" i="1"/>
  <c r="L9" i="1" l="1"/>
  <c r="I24" i="1"/>
  <c r="I22" i="1"/>
  <c r="I23" i="1"/>
  <c r="I20" i="1"/>
  <c r="I18" i="1"/>
  <c r="I19" i="1"/>
  <c r="I17" i="1"/>
  <c r="I21" i="1"/>
  <c r="O18" i="1" l="1"/>
  <c r="P22" i="1"/>
  <c r="Q22" i="1" s="1"/>
  <c r="O24" i="1"/>
  <c r="O17" i="1"/>
  <c r="P17" i="1" s="1"/>
  <c r="Q17" i="1" s="1"/>
  <c r="O19" i="1"/>
  <c r="O23" i="1"/>
  <c r="P23" i="1" s="1"/>
  <c r="Q23" i="1" s="1"/>
  <c r="O20" i="1"/>
  <c r="O21" i="1"/>
  <c r="P18" i="1"/>
  <c r="Q18" i="1" s="1"/>
  <c r="M21" i="1"/>
  <c r="M20" i="1"/>
  <c r="M23" i="1"/>
  <c r="M22" i="1"/>
  <c r="M19" i="1"/>
  <c r="P24" i="1" l="1"/>
  <c r="Q24" i="1" s="1"/>
  <c r="M18" i="1"/>
  <c r="P21" i="1"/>
  <c r="Q21" i="1" s="1"/>
  <c r="P20" i="1"/>
  <c r="Q20" i="1" s="1"/>
  <c r="M24" i="1"/>
  <c r="P19" i="1"/>
  <c r="Q19" i="1" s="1"/>
  <c r="R17" i="1" l="1"/>
  <c r="R21" i="1"/>
  <c r="R23" i="1"/>
  <c r="R22" i="1"/>
  <c r="R18" i="1"/>
  <c r="R20" i="1"/>
  <c r="R24" i="1"/>
  <c r="R19" i="1"/>
</calcChain>
</file>

<file path=xl/sharedStrings.xml><?xml version="1.0" encoding="utf-8"?>
<sst xmlns="http://schemas.openxmlformats.org/spreadsheetml/2006/main" count="130" uniqueCount="115">
  <si>
    <t>Project Number:</t>
  </si>
  <si>
    <t>XY-123</t>
  </si>
  <si>
    <t>Project Name:</t>
  </si>
  <si>
    <t>Architect:</t>
  </si>
  <si>
    <t>K</t>
  </si>
  <si>
    <t>Small</t>
  </si>
  <si>
    <t>N</t>
  </si>
  <si>
    <t>A</t>
  </si>
  <si>
    <t>Bidder</t>
  </si>
  <si>
    <t>R</t>
  </si>
  <si>
    <t xml:space="preserve"> I certify that this is a true tabulation of bids received.</t>
  </si>
  <si>
    <t>(Signature)</t>
  </si>
  <si>
    <t>(Print Name, Title)</t>
  </si>
  <si>
    <t>Non-Small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</si>
  <si>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</si>
  <si>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</si>
  <si>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</si>
  <si>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</si>
  <si>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</si>
  <si>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</si>
  <si>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</si>
  <si>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</si>
  <si>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</si>
  <si>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</si>
  <si>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</si>
  <si>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O</t>
  </si>
  <si>
    <t>P</t>
  </si>
  <si>
    <t>Q</t>
  </si>
  <si>
    <t>S</t>
  </si>
  <si>
    <t>Base Bid Amount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</si>
  <si>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</si>
  <si>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</si>
  <si>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</si>
  <si>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</si>
  <si>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</si>
  <si>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</si>
  <si>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</si>
  <si>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</si>
  <si>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Campus</t>
  </si>
  <si>
    <t>Address</t>
  </si>
  <si>
    <t>Phone:    ; Fax:    ; E-Mail:</t>
  </si>
  <si>
    <t>Bid Proposal</t>
  </si>
  <si>
    <t>T</t>
  </si>
  <si>
    <t>U</t>
  </si>
  <si>
    <t>V</t>
  </si>
  <si>
    <t>{description}</t>
  </si>
  <si>
    <t>DESIGN-BID-BUILD
ABSTRACT OF BID PROPOSALS</t>
  </si>
  <si>
    <t>INSTRUCTIONS FOR COMPLETING THIS FORM:</t>
  </si>
  <si>
    <t>Total of 
Base Bid +/- Alternatives</t>
  </si>
  <si>
    <t>Small Business Preference</t>
  </si>
  <si>
    <t>W</t>
  </si>
  <si>
    <t>(enter base bid amount)</t>
  </si>
  <si>
    <t>(enter bidding 
firm name)</t>
  </si>
  <si>
    <r>
      <t>Blue cells are calculated fields; D</t>
    </r>
    <r>
      <rPr>
        <sz val="8"/>
        <rFont val="Arial Narrow"/>
        <family val="2"/>
      </rPr>
      <t>O NOT</t>
    </r>
    <r>
      <rPr>
        <sz val="9"/>
        <rFont val="Arial Narrow"/>
        <family val="2"/>
      </rPr>
      <t xml:space="preserve"> input data into blue cells.</t>
    </r>
  </si>
  <si>
    <r>
      <t>Yellow cells reflect the results and are calculated fields. D</t>
    </r>
    <r>
      <rPr>
        <sz val="8"/>
        <rFont val="Arial Narrow"/>
        <family val="2"/>
      </rPr>
      <t>O NOT</t>
    </r>
    <r>
      <rPr>
        <sz val="9"/>
        <rFont val="Arial Narrow"/>
        <family val="2"/>
      </rPr>
      <t xml:space="preserve"> input data into yellow cells.</t>
    </r>
  </si>
  <si>
    <r>
      <t>E</t>
    </r>
    <r>
      <rPr>
        <sz val="8"/>
        <rFont val="Arial Narrow"/>
        <family val="2"/>
      </rPr>
      <t>NTER DATA</t>
    </r>
    <r>
      <rPr>
        <sz val="9"/>
        <rFont val="Arial Narrow"/>
        <family val="2"/>
      </rPr>
      <t xml:space="preserve"> into orange cells. Delete sample data shown below in orange cells.</t>
    </r>
  </si>
  <si>
    <t>X</t>
  </si>
  <si>
    <t>Final Ranking</t>
  </si>
  <si>
    <r>
      <rPr>
        <sz val="7"/>
        <color rgb="FFFF0000"/>
        <rFont val="Arial Narrow"/>
        <family val="2"/>
      </rPr>
      <t>Add/Ded</t>
    </r>
    <r>
      <rPr>
        <sz val="7"/>
        <rFont val="Arial Narrow"/>
        <family val="2"/>
      </rPr>
      <t xml:space="preserve"> 
Alternative 3</t>
    </r>
  </si>
  <si>
    <r>
      <rPr>
        <sz val="7"/>
        <color rgb="FFFF0000"/>
        <rFont val="Arial Narrow"/>
        <family val="2"/>
      </rPr>
      <t>Add/Ded</t>
    </r>
    <r>
      <rPr>
        <sz val="7"/>
        <rFont val="Arial Narrow"/>
        <family val="2"/>
      </rPr>
      <t xml:space="preserve"> 
Alternative 4</t>
    </r>
  </si>
  <si>
    <r>
      <rPr>
        <sz val="7"/>
        <color rgb="FFFF0000"/>
        <rFont val="Arial Narrow"/>
        <family val="2"/>
      </rPr>
      <t>Add/Ded</t>
    </r>
    <r>
      <rPr>
        <sz val="7"/>
        <rFont val="Arial Narrow"/>
        <family val="2"/>
      </rPr>
      <t xml:space="preserve"> 
Alternative 5</t>
    </r>
  </si>
  <si>
    <t>(If an SBE is ranked 
low bidder below, refer to 
Note 1-b)</t>
  </si>
  <si>
    <t>Y</t>
  </si>
  <si>
    <t>Lowest Base Bid Amount =</t>
  </si>
  <si>
    <t>Lowest Total of Base Bid +/- Alternatives =</t>
  </si>
  <si>
    <t>Architect's Estimate =</t>
  </si>
  <si>
    <t></t>
  </si>
  <si>
    <t>Bid Solicitation Number:</t>
  </si>
  <si>
    <t>Bid Date:</t>
  </si>
  <si>
    <t>Classroom Bldg Renovation</t>
  </si>
  <si>
    <r>
      <t xml:space="preserve">
</t>
    </r>
    <r>
      <rPr>
        <i/>
        <sz val="9"/>
        <rFont val="Arial Narrow"/>
        <family val="2"/>
      </rPr>
      <t>=( B + C + D +
E + F + G)</t>
    </r>
  </si>
  <si>
    <t>DVBE 
Incentive Bid</t>
  </si>
  <si>
    <r>
      <t>SBE as %</t>
    </r>
    <r>
      <rPr>
        <i/>
        <sz val="7"/>
        <rFont val="Arial Narrow"/>
        <family val="2"/>
      </rPr>
      <t xml:space="preserve">
(enter 5% for SBE Type "Small" or "Non-Small" only)</t>
    </r>
  </si>
  <si>
    <r>
      <rPr>
        <i/>
        <sz val="9"/>
        <rFont val="Arial Narrow"/>
        <family val="2"/>
      </rPr>
      <t>SBE Type</t>
    </r>
    <r>
      <rPr>
        <i/>
        <sz val="8"/>
        <rFont val="Arial Narrow"/>
        <family val="2"/>
      </rPr>
      <t xml:space="preserve"> </t>
    </r>
    <r>
      <rPr>
        <i/>
        <sz val="7"/>
        <rFont val="Arial Narrow"/>
        <family val="2"/>
      </rPr>
      <t xml:space="preserve">
(enter SBE Type "Small" or "Non-Small", or leave blank if neither)</t>
    </r>
  </si>
  <si>
    <t>c. The SBE preference combined with the DVBE incentive may not exceed $100,000.</t>
  </si>
  <si>
    <t>Bid Prop. Sign. Page</t>
  </si>
  <si>
    <t>Certificaton</t>
  </si>
  <si>
    <t>1. Award Formula for Small Business = Bidder's "Total of Base Bid +/- Alternatives"  less 5% of "Lowest Total of Base Bid +/- Alternatives" (NTE $50,000 on bids of $1,000,000 or more).</t>
  </si>
  <si>
    <r>
      <rPr>
        <i/>
        <sz val="9"/>
        <rFont val="Arial Narrow"/>
        <family val="2"/>
      </rPr>
      <t>INC. $</t>
    </r>
    <r>
      <rPr>
        <i/>
        <sz val="7"/>
        <rFont val="Arial Narrow"/>
        <family val="2"/>
      </rPr>
      <t xml:space="preserve">
=(N * Lowest Total of Base Bid+/- Alternatives)</t>
    </r>
  </si>
  <si>
    <t xml:space="preserve">
=( H - P)</t>
  </si>
  <si>
    <r>
      <t xml:space="preserve">INC. %
</t>
    </r>
    <r>
      <rPr>
        <i/>
        <sz val="7"/>
        <rFont val="Arial Narrow"/>
        <family val="2"/>
      </rPr>
      <t>(see 
Note 2)</t>
    </r>
    <r>
      <rPr>
        <i/>
        <sz val="9"/>
        <rFont val="Arial Narrow"/>
        <family val="2"/>
      </rPr>
      <t xml:space="preserve">
</t>
    </r>
  </si>
  <si>
    <t>Clever Design</t>
  </si>
  <si>
    <r>
      <t xml:space="preserve">2. In its construction contracts, CSU grants a DVBE bid incentive for bid evaluation purposes only to bidders proposing to exceed the required 3% DVBE participation. The DVBE incentive is added to the required 3% participation as follows:
</t>
    </r>
    <r>
      <rPr>
        <sz val="9"/>
        <color theme="0"/>
        <rFont val="Arial Narrow"/>
        <family val="2"/>
      </rPr>
      <t>2.</t>
    </r>
    <r>
      <rPr>
        <sz val="9"/>
        <rFont val="Arial Narrow"/>
        <family val="2"/>
      </rPr>
      <t xml:space="preserve">    1% (=total of 4.00% to 4.99% DVBE participation), 2% (=total of 5.00% to 5.99% DVBE participation) or 3% (=total of 6.00% or more DVBE participation) of the "Lowest Total of Base Bid +/- Alternatives".</t>
    </r>
  </si>
  <si>
    <t xml:space="preserve">Bidders Bond </t>
  </si>
  <si>
    <t>List of Subcontractors</t>
  </si>
  <si>
    <t>Noncollusion Declaration</t>
  </si>
  <si>
    <r>
      <t>Ranking</t>
    </r>
    <r>
      <rPr>
        <b/>
        <sz val="8"/>
        <rFont val="Arial Narrow"/>
        <family val="2"/>
      </rPr>
      <t xml:space="preserve"> (prior to Application of SBE Pref.)</t>
    </r>
  </si>
  <si>
    <t xml:space="preserve">
=(H - L)</t>
  </si>
  <si>
    <t>Z</t>
  </si>
  <si>
    <t>Small Bus. Pref. &amp; Cert. 
(if applicable)</t>
  </si>
  <si>
    <t>Cert. of Approp. License, 
DIR PW Reg., &amp; CA Co.</t>
  </si>
  <si>
    <r>
      <rPr>
        <i/>
        <sz val="9"/>
        <rFont val="Arial Narrow"/>
        <family val="2"/>
      </rPr>
      <t xml:space="preserve">
=(L + O)</t>
    </r>
    <r>
      <rPr>
        <i/>
        <sz val="7"/>
        <rFont val="Arial Narrow"/>
        <family val="2"/>
      </rPr>
      <t xml:space="preserve">
NTE $100,000
(see Notes 1a and 1c below)</t>
    </r>
  </si>
  <si>
    <t>a. The SBE preference calculation is based on the lowest bidder. But if that bidder is a CA certified SBE, no SBE preferences are calculated. Replace the SBE preference amounts with $0. 
If there are 3 bidders (one NSB, one SBE, and the other neither SBE or NSB), and the lowest bidder is neither SBE or NSB, calculate the SBE preference for the SBE only; if SBE becomes lowest bidder, do not calculate the preference for NSB. "Application of the NSB Preference may not be used to displace a certified small/micro business bidder." The NSB preference is not applied, and the award goes to the SBE. [Citation SB/DVBE Advocate Tookit, Chapter 5, Small Business Program]</t>
  </si>
  <si>
    <r>
      <t xml:space="preserve">b. If, prior to applying the SBE Preference, the lowest bidder (Col. I) is a CA certified SBE, the low bidder SBE may only be displaced by another SBE. Do not calculate the SBE preference for </t>
    </r>
    <r>
      <rPr>
        <u/>
        <sz val="9"/>
        <rFont val="Arial Narrow"/>
        <family val="2"/>
      </rPr>
      <t>non-SBE</t>
    </r>
    <r>
      <rPr>
        <sz val="9"/>
        <rFont val="Arial Narrow"/>
        <family val="2"/>
      </rPr>
      <t xml:space="preserve"> bidders; for these, replace the SBE preference
amount with $0. The only bidders eligible for the DVBE incentive are other CA SBEs; for non-SBEs, replace incentive amount with $0. </t>
    </r>
    <r>
      <rPr>
        <b/>
        <i/>
        <sz val="9"/>
        <rFont val="Arial Narrow"/>
        <family val="2"/>
      </rPr>
      <t>Using this abstract for example, Company 4 would become low bidder.</t>
    </r>
  </si>
  <si>
    <t>DBB-18.02</t>
  </si>
  <si>
    <t>AA</t>
  </si>
  <si>
    <r>
      <rPr>
        <sz val="7"/>
        <color rgb="FFFF0000"/>
        <rFont val="Arial Narrow"/>
        <family val="2"/>
      </rPr>
      <t xml:space="preserve">Add/Deduct </t>
    </r>
    <r>
      <rPr>
        <sz val="7"/>
        <rFont val="Arial Narrow"/>
        <family val="2"/>
      </rPr>
      <t xml:space="preserve">
Alternative 1</t>
    </r>
  </si>
  <si>
    <r>
      <rPr>
        <sz val="7"/>
        <color rgb="FFFF0000"/>
        <rFont val="Arial Narrow"/>
        <family val="2"/>
      </rPr>
      <t>Add/Deduct</t>
    </r>
    <r>
      <rPr>
        <sz val="7"/>
        <rFont val="Arial Narrow"/>
        <family val="2"/>
      </rPr>
      <t xml:space="preserve"> 
Alternative 2</t>
    </r>
  </si>
  <si>
    <t>Notes for Recorder/Announcer are on following page.</t>
  </si>
  <si>
    <t>Notes for Recorder/Announcer:</t>
  </si>
  <si>
    <r>
      <t>Final Adjusted 
Bid Amount</t>
    </r>
    <r>
      <rPr>
        <b/>
        <sz val="10"/>
        <rFont val="Arial Narrow"/>
        <family val="2"/>
      </rPr>
      <t xml:space="preserve"> </t>
    </r>
  </si>
  <si>
    <t>SBE Adjusted Total of 
Base Bid +/- Alternatives</t>
  </si>
  <si>
    <t>(If form/information submitted with  
bid, enter mark in boxes below.)</t>
  </si>
  <si>
    <t>Bids for Alternatives</t>
  </si>
  <si>
    <t>Required Inclusions in Bids</t>
  </si>
  <si>
    <t>(Identify whether alts. are additive or deductive;
 if no alts. are included in this bid, so state below.)</t>
  </si>
  <si>
    <t>Amount (in $) of Small Bus. Preference for this bid =</t>
  </si>
  <si>
    <r>
      <rPr>
        <i/>
        <sz val="9"/>
        <rFont val="Arial Narrow"/>
        <family val="2"/>
      </rPr>
      <t>SBE in $</t>
    </r>
    <r>
      <rPr>
        <i/>
        <sz val="8"/>
        <rFont val="Arial Narrow"/>
        <family val="2"/>
      </rPr>
      <t xml:space="preserve"> 
</t>
    </r>
    <r>
      <rPr>
        <i/>
        <sz val="7"/>
        <rFont val="Arial Narrow"/>
        <family val="2"/>
      </rPr>
      <t>(= K * Amount (in $) of Small Bus. Preference for this Bid) 
NTE $50,000</t>
    </r>
  </si>
  <si>
    <t>Read the Notes carefully, as they contain important information and instructions.</t>
  </si>
  <si>
    <t>AB</t>
  </si>
  <si>
    <t>Required Submittals 
24 Hrs After Bid Opening</t>
  </si>
  <si>
    <t>Full DVBE Participation Documentation</t>
  </si>
  <si>
    <t>Total $ SBE/DVBE Adjustments</t>
  </si>
  <si>
    <t>3. "Required Inclusions in Bids" (Columns S-Z) has been added so that the Campus Recorder/Announcer may check off these documents as the bid is opened (bullets were used in this example). "Required Submittals 24 Hours after Bid Opening" (Col. AA-AB) have been 
added to account for the submittal of the List of Subcontractors - Additional Information, Form 701.04A, and the Full DVBE Participation Documentation to be submitted within 24 hours of bid opening.</t>
  </si>
  <si>
    <t>List of Subcontractors - Additonal
Information, Form 701.04A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</si>
</sst>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2" formatCode="_(&quot;$&quot;* #,##0_);_(&quot;$&quot;* \(#,##0\);_(&quot;$&quot;* &quot;-&quot;_);_(@_)"/>
    <numFmt numFmtId="164" formatCode="[$-409]mmmm\ d\,\ yyyy;@"/>
    <numFmt numFmtId="165" formatCode="&quot;$&quot;* #,##0"/>
  </numFmts>
  <fonts count="24">
    <font>
      <sz val="10"/>
      <name val="Geneva"/>
    </font>
    <font>
      <sz val="10"/>
      <name val="Geneva"/>
    </font>
    <font>
      <sz val="9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b/>
      <sz val="14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7"/>
      <color rgb="FFFF0000"/>
      <name val="Arial Narrow"/>
      <family val="2"/>
    </font>
    <font>
      <sz val="9"/>
      <color rgb="FFFF0000"/>
      <name val="Arial Narrow"/>
      <family val="2"/>
    </font>
    <font>
      <sz val="9"/>
      <name val="Wingdings 2"/>
      <family val="1"/>
      <charset val="2"/>
    </font>
    <font>
      <b/>
      <i/>
      <sz val="9"/>
      <name val="Arial Narrow"/>
      <family val="2"/>
    </font>
    <font>
      <u/>
      <sz val="9"/>
      <name val="Arial Narrow"/>
      <family val="2"/>
    </font>
    <font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1" xfId="0" applyFont="1" applyFill="1" applyBorder="1"/>
    <xf numFmtId="0" fontId="4" fillId="2" borderId="0" xfId="0" applyFont="1" applyFill="1" applyAlignment="1">
      <alignment horizontal="right"/>
    </xf>
    <xf numFmtId="0" fontId="5" fillId="2" borderId="0" xfId="0" applyFont="1" applyFill="1" applyBorder="1"/>
    <xf numFmtId="0" fontId="5" fillId="2" borderId="10" xfId="0" applyFont="1" applyFill="1" applyBorder="1" applyAlignment="1">
      <alignment horizontal="right" vertical="top"/>
    </xf>
    <xf numFmtId="0" fontId="3" fillId="2" borderId="7" xfId="0" applyFont="1" applyFill="1" applyBorder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6" fillId="2" borderId="2" xfId="0" applyFont="1" applyFill="1" applyBorder="1" applyAlignment="1">
      <alignment horizontal="left" vertical="top" indent="1"/>
    </xf>
    <xf numFmtId="0" fontId="2" fillId="2" borderId="0" xfId="0" applyFont="1" applyFill="1" applyAlignment="1"/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/>
    <xf numFmtId="0" fontId="3" fillId="0" borderId="0" xfId="0" applyFont="1" applyAlignment="1"/>
    <xf numFmtId="0" fontId="8" fillId="2" borderId="0" xfId="0" applyFont="1" applyFill="1" applyAlignment="1">
      <alignment horizontal="center" vertical="center"/>
    </xf>
    <xf numFmtId="42" fontId="8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6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2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14" fillId="2" borderId="0" xfId="0" applyNumberFormat="1" applyFont="1" applyFill="1" applyBorder="1" applyAlignment="1">
      <alignment horizontal="left" vertical="center"/>
    </xf>
    <xf numFmtId="165" fontId="2" fillId="4" borderId="22" xfId="0" applyNumberFormat="1" applyFont="1" applyFill="1" applyBorder="1"/>
    <xf numFmtId="165" fontId="2" fillId="4" borderId="11" xfId="0" applyNumberFormat="1" applyFont="1" applyFill="1" applyBorder="1"/>
    <xf numFmtId="165" fontId="2" fillId="4" borderId="24" xfId="0" applyNumberFormat="1" applyFont="1" applyFill="1" applyBorder="1"/>
    <xf numFmtId="165" fontId="2" fillId="4" borderId="14" xfId="0" applyNumberFormat="1" applyFont="1" applyFill="1" applyBorder="1"/>
    <xf numFmtId="1" fontId="2" fillId="4" borderId="11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65" fontId="2" fillId="4" borderId="37" xfId="0" applyNumberFormat="1" applyFont="1" applyFill="1" applyBorder="1"/>
    <xf numFmtId="165" fontId="2" fillId="4" borderId="23" xfId="0" applyNumberFormat="1" applyFont="1" applyFill="1" applyBorder="1"/>
    <xf numFmtId="165" fontId="2" fillId="4" borderId="38" xfId="0" applyNumberFormat="1" applyFont="1" applyFill="1" applyBorder="1"/>
    <xf numFmtId="165" fontId="2" fillId="5" borderId="42" xfId="0" applyNumberFormat="1" applyFont="1" applyFill="1" applyBorder="1"/>
    <xf numFmtId="165" fontId="2" fillId="5" borderId="43" xfId="0" applyNumberFormat="1" applyFont="1" applyFill="1" applyBorder="1"/>
    <xf numFmtId="0" fontId="2" fillId="5" borderId="40" xfId="0" applyFont="1" applyFill="1" applyBorder="1" applyAlignment="1">
      <alignment horizontal="center"/>
    </xf>
    <xf numFmtId="165" fontId="2" fillId="5" borderId="44" xfId="0" applyNumberFormat="1" applyFont="1" applyFill="1" applyBorder="1"/>
    <xf numFmtId="0" fontId="2" fillId="5" borderId="4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6" fontId="14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/>
    <xf numFmtId="165" fontId="2" fillId="2" borderId="0" xfId="0" applyNumberFormat="1" applyFont="1" applyFill="1"/>
    <xf numFmtId="165" fontId="8" fillId="2" borderId="0" xfId="0" applyNumberFormat="1" applyFont="1" applyFill="1" applyAlignment="1">
      <alignment horizontal="center" vertical="center"/>
    </xf>
    <xf numFmtId="165" fontId="3" fillId="0" borderId="0" xfId="0" applyNumberFormat="1" applyFont="1"/>
    <xf numFmtId="0" fontId="11" fillId="2" borderId="0" xfId="0" applyFont="1" applyFill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0" fontId="2" fillId="5" borderId="0" xfId="0" applyFont="1" applyFill="1"/>
    <xf numFmtId="0" fontId="3" fillId="5" borderId="0" xfId="0" applyFont="1" applyFill="1"/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Border="1" applyAlignment="1"/>
    <xf numFmtId="0" fontId="4" fillId="3" borderId="26" xfId="0" applyFont="1" applyFill="1" applyBorder="1" applyAlignment="1" applyProtection="1">
      <alignment horizontal="center" wrapText="1"/>
      <protection hidden="1"/>
    </xf>
    <xf numFmtId="0" fontId="4" fillId="3" borderId="34" xfId="0" applyFont="1" applyFill="1" applyBorder="1" applyAlignment="1" applyProtection="1">
      <alignment horizontal="center" wrapText="1"/>
      <protection hidden="1"/>
    </xf>
    <xf numFmtId="0" fontId="18" fillId="3" borderId="4" xfId="0" applyFont="1" applyFill="1" applyBorder="1" applyAlignment="1" applyProtection="1">
      <alignment horizontal="center" vertical="top" wrapText="1"/>
      <protection hidden="1"/>
    </xf>
    <xf numFmtId="0" fontId="18" fillId="3" borderId="2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>
      <alignment horizontal="center"/>
    </xf>
    <xf numFmtId="165" fontId="14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/>
    <xf numFmtId="0" fontId="8" fillId="2" borderId="0" xfId="0" applyFont="1" applyFill="1" applyBorder="1" applyAlignment="1"/>
    <xf numFmtId="6" fontId="14" fillId="4" borderId="0" xfId="0" applyNumberFormat="1" applyFont="1" applyFill="1" applyBorder="1" applyAlignment="1">
      <alignment vertical="center"/>
    </xf>
    <xf numFmtId="0" fontId="2" fillId="6" borderId="0" xfId="0" applyFont="1" applyFill="1"/>
    <xf numFmtId="0" fontId="3" fillId="6" borderId="0" xfId="0" applyFont="1" applyFill="1"/>
    <xf numFmtId="0" fontId="2" fillId="6" borderId="21" xfId="0" applyFont="1" applyFill="1" applyBorder="1" applyAlignment="1"/>
    <xf numFmtId="165" fontId="2" fillId="6" borderId="22" xfId="0" applyNumberFormat="1" applyFont="1" applyFill="1" applyBorder="1"/>
    <xf numFmtId="165" fontId="2" fillId="6" borderId="22" xfId="0" applyNumberFormat="1" applyFont="1" applyFill="1" applyBorder="1" applyAlignment="1" applyProtection="1">
      <alignment horizontal="center"/>
      <protection hidden="1"/>
    </xf>
    <xf numFmtId="0" fontId="2" fillId="6" borderId="12" xfId="0" applyFont="1" applyFill="1" applyBorder="1" applyAlignment="1"/>
    <xf numFmtId="165" fontId="2" fillId="6" borderId="11" xfId="0" applyNumberFormat="1" applyFont="1" applyFill="1" applyBorder="1"/>
    <xf numFmtId="165" fontId="2" fillId="6" borderId="11" xfId="0" applyNumberFormat="1" applyFont="1" applyFill="1" applyBorder="1" applyAlignment="1" applyProtection="1">
      <alignment horizontal="center"/>
      <protection hidden="1"/>
    </xf>
    <xf numFmtId="165" fontId="2" fillId="6" borderId="23" xfId="0" applyNumberFormat="1" applyFont="1" applyFill="1" applyBorder="1" applyAlignment="1" applyProtection="1">
      <alignment horizontal="center"/>
      <protection hidden="1"/>
    </xf>
    <xf numFmtId="0" fontId="2" fillId="6" borderId="13" xfId="0" applyFont="1" applyFill="1" applyBorder="1" applyAlignment="1"/>
    <xf numFmtId="165" fontId="2" fillId="6" borderId="14" xfId="0" applyNumberFormat="1" applyFont="1" applyFill="1" applyBorder="1"/>
    <xf numFmtId="165" fontId="2" fillId="6" borderId="14" xfId="0" applyNumberFormat="1" applyFont="1" applyFill="1" applyBorder="1" applyAlignment="1" applyProtection="1">
      <alignment horizontal="center"/>
      <protection hidden="1"/>
    </xf>
    <xf numFmtId="0" fontId="2" fillId="6" borderId="24" xfId="0" applyFont="1" applyFill="1" applyBorder="1" applyAlignment="1">
      <alignment horizontal="center"/>
    </xf>
    <xf numFmtId="9" fontId="2" fillId="6" borderId="24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9" fontId="2" fillId="6" borderId="11" xfId="1" applyNumberFormat="1" applyFont="1" applyFill="1" applyBorder="1" applyAlignment="1">
      <alignment horizontal="center"/>
    </xf>
    <xf numFmtId="9" fontId="2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9" fontId="2" fillId="6" borderId="14" xfId="1" applyNumberFormat="1" applyFont="1" applyFill="1" applyBorder="1" applyAlignment="1">
      <alignment horizontal="center"/>
    </xf>
    <xf numFmtId="9" fontId="2" fillId="6" borderId="50" xfId="0" applyNumberFormat="1" applyFont="1" applyFill="1" applyBorder="1" applyAlignment="1">
      <alignment horizontal="center"/>
    </xf>
    <xf numFmtId="9" fontId="2" fillId="6" borderId="20" xfId="0" applyNumberFormat="1" applyFont="1" applyFill="1" applyBorder="1" applyAlignment="1">
      <alignment horizontal="center"/>
    </xf>
    <xf numFmtId="9" fontId="2" fillId="6" borderId="51" xfId="0" applyNumberFormat="1" applyFont="1" applyFill="1" applyBorder="1" applyAlignment="1">
      <alignment horizontal="center"/>
    </xf>
    <xf numFmtId="0" fontId="20" fillId="6" borderId="22" xfId="0" applyNumberFormat="1" applyFont="1" applyFill="1" applyBorder="1" applyAlignment="1">
      <alignment horizontal="center"/>
    </xf>
    <xf numFmtId="0" fontId="2" fillId="6" borderId="11" xfId="0" applyNumberFormat="1" applyFont="1" applyFill="1" applyBorder="1" applyAlignment="1">
      <alignment horizontal="center"/>
    </xf>
    <xf numFmtId="0" fontId="2" fillId="6" borderId="20" xfId="0" applyNumberFormat="1" applyFont="1" applyFill="1" applyBorder="1" applyAlignment="1">
      <alignment horizontal="center"/>
    </xf>
    <xf numFmtId="0" fontId="2" fillId="6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2" fillId="2" borderId="0" xfId="0" quotePrefix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42" fontId="2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165" fontId="2" fillId="4" borderId="52" xfId="0" applyNumberFormat="1" applyFont="1" applyFill="1" applyBorder="1" applyAlignment="1"/>
    <xf numFmtId="0" fontId="8" fillId="2" borderId="0" xfId="0" quotePrefix="1" applyFont="1" applyFill="1" applyBorder="1" applyAlignment="1"/>
    <xf numFmtId="165" fontId="15" fillId="6" borderId="53" xfId="0" applyNumberFormat="1" applyFont="1" applyFill="1" applyBorder="1" applyAlignment="1">
      <alignment vertical="center"/>
    </xf>
    <xf numFmtId="0" fontId="8" fillId="2" borderId="54" xfId="0" quotePrefix="1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2" fillId="2" borderId="0" xfId="0" applyFont="1" applyFill="1" applyAlignment="1">
      <alignment vertical="top" readingOrder="1"/>
    </xf>
    <xf numFmtId="0" fontId="2" fillId="0" borderId="0" xfId="0" applyFont="1" applyAlignment="1">
      <alignment vertical="top" readingOrder="1"/>
    </xf>
    <xf numFmtId="0" fontId="5" fillId="2" borderId="0" xfId="0" applyFont="1" applyFill="1" applyAlignment="1">
      <alignment vertical="top" readingOrder="1"/>
    </xf>
    <xf numFmtId="0" fontId="5" fillId="0" borderId="0" xfId="0" applyFont="1" applyAlignment="1">
      <alignment vertical="top" readingOrder="1"/>
    </xf>
    <xf numFmtId="0" fontId="22" fillId="2" borderId="0" xfId="0" applyFont="1" applyFill="1" applyAlignment="1" applyProtection="1">
      <alignment horizontal="left" vertical="top"/>
    </xf>
    <xf numFmtId="0" fontId="20" fillId="6" borderId="21" xfId="0" applyNumberFormat="1" applyFont="1" applyFill="1" applyBorder="1" applyAlignment="1">
      <alignment horizontal="center"/>
    </xf>
    <xf numFmtId="0" fontId="2" fillId="6" borderId="12" xfId="0" applyNumberFormat="1" applyFont="1" applyFill="1" applyBorder="1" applyAlignment="1">
      <alignment horizontal="center"/>
    </xf>
    <xf numFmtId="0" fontId="2" fillId="6" borderId="13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1" fontId="19" fillId="4" borderId="11" xfId="0" applyNumberFormat="1" applyFont="1" applyFill="1" applyBorder="1" applyAlignment="1">
      <alignment horizontal="center"/>
    </xf>
    <xf numFmtId="0" fontId="19" fillId="5" borderId="40" xfId="0" applyFont="1" applyFill="1" applyBorder="1" applyAlignment="1">
      <alignment horizontal="center"/>
    </xf>
    <xf numFmtId="1" fontId="2" fillId="4" borderId="57" xfId="0" applyNumberFormat="1" applyFont="1" applyFill="1" applyBorder="1" applyAlignment="1">
      <alignment horizontal="center"/>
    </xf>
    <xf numFmtId="0" fontId="20" fillId="6" borderId="39" xfId="0" applyNumberFormat="1" applyFont="1" applyFill="1" applyBorder="1" applyAlignment="1">
      <alignment horizontal="center"/>
    </xf>
    <xf numFmtId="0" fontId="2" fillId="6" borderId="40" xfId="0" applyNumberFormat="1" applyFont="1" applyFill="1" applyBorder="1" applyAlignment="1">
      <alignment horizontal="center"/>
    </xf>
    <xf numFmtId="0" fontId="2" fillId="6" borderId="4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vertical="top"/>
    </xf>
    <xf numFmtId="0" fontId="3" fillId="2" borderId="6" xfId="0" applyFont="1" applyFill="1" applyBorder="1"/>
    <xf numFmtId="0" fontId="3" fillId="2" borderId="8" xfId="0" applyFont="1" applyFill="1" applyBorder="1"/>
    <xf numFmtId="0" fontId="5" fillId="2" borderId="6" xfId="0" applyFont="1" applyFill="1" applyBorder="1" applyAlignment="1">
      <alignment horizontal="right" vertical="top"/>
    </xf>
    <xf numFmtId="0" fontId="2" fillId="5" borderId="39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0" fontId="7" fillId="2" borderId="0" xfId="0" applyFont="1" applyFill="1" applyAlignment="1" applyProtection="1">
      <alignment horizontal="left" vertical="top"/>
    </xf>
    <xf numFmtId="165" fontId="2" fillId="6" borderId="52" xfId="0" applyNumberFormat="1" applyFont="1" applyFill="1" applyBorder="1" applyAlignment="1"/>
    <xf numFmtId="0" fontId="20" fillId="6" borderId="58" xfId="0" applyNumberFormat="1" applyFont="1" applyFill="1" applyBorder="1" applyAlignment="1">
      <alignment horizontal="center"/>
    </xf>
    <xf numFmtId="0" fontId="2" fillId="6" borderId="59" xfId="0" applyNumberFormat="1" applyFont="1" applyFill="1" applyBorder="1" applyAlignment="1">
      <alignment horizontal="center"/>
    </xf>
    <xf numFmtId="0" fontId="2" fillId="6" borderId="6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/>
    </xf>
    <xf numFmtId="164" fontId="15" fillId="6" borderId="52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9" fillId="0" borderId="28" xfId="0" applyFont="1" applyFill="1" applyBorder="1" applyAlignment="1">
      <alignment horizontal="center" vertical="center" textRotation="90"/>
    </xf>
    <xf numFmtId="0" fontId="9" fillId="0" borderId="30" xfId="0" applyFont="1" applyFill="1" applyBorder="1" applyAlignment="1">
      <alignment horizontal="center" vertical="center" textRotation="90"/>
    </xf>
    <xf numFmtId="0" fontId="9" fillId="0" borderId="35" xfId="0" applyFont="1" applyFill="1" applyBorder="1" applyAlignment="1">
      <alignment horizontal="center" vertical="center" textRotation="90"/>
    </xf>
    <xf numFmtId="0" fontId="2" fillId="2" borderId="0" xfId="0" quotePrefix="1" applyFont="1" applyFill="1" applyAlignment="1" applyProtection="1">
      <alignment horizontal="left" vertical="top" wrapText="1" indent="1" readingOrder="1"/>
    </xf>
    <xf numFmtId="0" fontId="21" fillId="3" borderId="4" xfId="0" quotePrefix="1" applyFont="1" applyFill="1" applyBorder="1" applyAlignment="1">
      <alignment horizontal="center" vertical="top" wrapText="1"/>
    </xf>
    <xf numFmtId="0" fontId="21" fillId="3" borderId="19" xfId="0" quotePrefix="1" applyFont="1" applyFill="1" applyBorder="1" applyAlignment="1">
      <alignment horizontal="center" vertical="top" wrapText="1"/>
    </xf>
    <xf numFmtId="0" fontId="12" fillId="3" borderId="4" xfId="0" quotePrefix="1" applyFont="1" applyFill="1" applyBorder="1" applyAlignment="1">
      <alignment horizontal="center" vertical="center" wrapText="1"/>
    </xf>
    <xf numFmtId="0" fontId="10" fillId="3" borderId="19" xfId="0" quotePrefix="1" applyFont="1" applyFill="1" applyBorder="1" applyAlignment="1">
      <alignment horizontal="center" vertical="center" wrapText="1"/>
    </xf>
    <xf numFmtId="0" fontId="15" fillId="6" borderId="52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 vertical="top" wrapText="1"/>
    </xf>
    <xf numFmtId="0" fontId="10" fillId="3" borderId="48" xfId="0" applyFont="1" applyFill="1" applyBorder="1" applyAlignment="1">
      <alignment horizontal="center" vertical="top" wrapText="1"/>
    </xf>
    <xf numFmtId="0" fontId="10" fillId="3" borderId="47" xfId="0" quotePrefix="1" applyFont="1" applyFill="1" applyBorder="1" applyAlignment="1">
      <alignment horizontal="center" vertical="top" wrapText="1"/>
    </xf>
    <xf numFmtId="0" fontId="10" fillId="3" borderId="48" xfId="0" quotePrefix="1" applyFont="1" applyFill="1" applyBorder="1" applyAlignment="1">
      <alignment horizontal="center" vertical="top" wrapText="1"/>
    </xf>
    <xf numFmtId="0" fontId="7" fillId="3" borderId="47" xfId="0" quotePrefix="1" applyFont="1" applyFill="1" applyBorder="1" applyAlignment="1">
      <alignment horizontal="center" vertical="top" wrapText="1"/>
    </xf>
    <xf numFmtId="0" fontId="7" fillId="3" borderId="48" xfId="0" quotePrefix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3" borderId="36" xfId="0" quotePrefix="1" applyFont="1" applyFill="1" applyBorder="1" applyAlignment="1">
      <alignment horizontal="center" vertical="top" wrapText="1"/>
    </xf>
    <xf numFmtId="0" fontId="7" fillId="3" borderId="33" xfId="0" quotePrefix="1" applyFont="1" applyFill="1" applyBorder="1" applyAlignment="1">
      <alignment horizontal="center" vertical="top" wrapText="1"/>
    </xf>
    <xf numFmtId="0" fontId="7" fillId="3" borderId="3" xfId="0" quotePrefix="1" applyFont="1" applyFill="1" applyBorder="1" applyAlignment="1">
      <alignment horizontal="center" vertical="top" wrapText="1"/>
    </xf>
    <xf numFmtId="0" fontId="7" fillId="3" borderId="26" xfId="0" quotePrefix="1" applyFont="1" applyFill="1" applyBorder="1" applyAlignment="1">
      <alignment horizontal="center" vertical="top" wrapText="1"/>
    </xf>
    <xf numFmtId="165" fontId="10" fillId="3" borderId="2" xfId="0" quotePrefix="1" applyNumberFormat="1" applyFont="1" applyFill="1" applyBorder="1" applyAlignment="1">
      <alignment horizontal="center" vertical="top" wrapText="1"/>
    </xf>
    <xf numFmtId="165" fontId="10" fillId="3" borderId="25" xfId="0" quotePrefix="1" applyNumberFormat="1" applyFont="1" applyFill="1" applyBorder="1" applyAlignment="1">
      <alignment horizontal="center" vertical="top" wrapText="1"/>
    </xf>
    <xf numFmtId="0" fontId="10" fillId="3" borderId="2" xfId="0" quotePrefix="1" applyFont="1" applyFill="1" applyBorder="1" applyAlignment="1">
      <alignment horizontal="center" vertical="top" wrapText="1"/>
    </xf>
    <xf numFmtId="0" fontId="10" fillId="3" borderId="25" xfId="0" quotePrefix="1" applyFont="1" applyFill="1" applyBorder="1" applyAlignment="1">
      <alignment horizontal="center" vertical="top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top" wrapText="1" readingOrder="1"/>
    </xf>
    <xf numFmtId="0" fontId="5" fillId="2" borderId="31" xfId="0" applyFont="1" applyFill="1" applyBorder="1" applyAlignment="1">
      <alignment horizontal="center" vertical="center" textRotation="90" wrapText="1"/>
    </xf>
    <xf numFmtId="0" fontId="5" fillId="2" borderId="33" xfId="0" applyFont="1" applyFill="1" applyBorder="1" applyAlignment="1">
      <alignment horizontal="center" vertical="center" textRotation="90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 readingOrder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35" xfId="0" applyFont="1" applyFill="1" applyBorder="1" applyAlignment="1">
      <alignment horizontal="center" vertical="center" textRotation="90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textRotation="90" wrapText="1"/>
    </xf>
    <xf numFmtId="0" fontId="5" fillId="3" borderId="56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 wrapText="1"/>
    </xf>
    <xf numFmtId="0" fontId="7" fillId="3" borderId="4" xfId="0" quotePrefix="1" applyFont="1" applyFill="1" applyBorder="1" applyAlignment="1">
      <alignment horizontal="center" vertical="top" wrapText="1"/>
    </xf>
    <xf numFmtId="0" fontId="7" fillId="3" borderId="19" xfId="0" quotePrefix="1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center" textRotation="90" wrapText="1" readingOrder="2"/>
    </xf>
    <xf numFmtId="0" fontId="5" fillId="2" borderId="33" xfId="0" applyFont="1" applyFill="1" applyBorder="1" applyAlignment="1">
      <alignment horizontal="center" vertical="center" textRotation="90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0</xdr:row>
          <xdr:rowOff>15240</xdr:rowOff>
        </xdr:from>
        <xdr:to>
          <xdr:col>4</xdr:col>
          <xdr:colOff>441960</xdr:colOff>
          <xdr:row>0</xdr:row>
          <xdr:rowOff>327660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5"/>
  <sheetViews>
    <sheetView tabSelected="1" topLeftCell="A3" zoomScaleNormal="100" zoomScaleSheetLayoutView="100" workbookViewId="0">
      <selection activeCell="C6" sqref="C6:E6"/>
    </sheetView>
  </sheetViews>
  <sheetFormatPr defaultColWidth="11.44140625" defaultRowHeight="13.8"/>
  <cols>
    <col min="1" max="1" width="8.21875" style="1" customWidth="1"/>
    <col min="2" max="2" width="9.44140625" style="1" customWidth="1"/>
    <col min="3" max="7" width="6.5546875" style="1" customWidth="1"/>
    <col min="8" max="8" width="9.44140625" style="1" customWidth="1"/>
    <col min="9" max="9" width="7.33203125" style="1" customWidth="1"/>
    <col min="10" max="10" width="7" style="1" customWidth="1"/>
    <col min="11" max="11" width="6.88671875" style="1" customWidth="1"/>
    <col min="12" max="13" width="9.44140625" style="1" customWidth="1"/>
    <col min="14" max="14" width="6.21875" style="1" customWidth="1"/>
    <col min="15" max="15" width="8.33203125" style="1" customWidth="1"/>
    <col min="16" max="16" width="9.5546875" style="1" customWidth="1"/>
    <col min="17" max="17" width="9.44140625" style="1" customWidth="1"/>
    <col min="18" max="18" width="3.21875" style="1" customWidth="1"/>
    <col min="19" max="21" width="2.5546875" style="1" customWidth="1"/>
    <col min="22" max="22" width="2.5546875" style="21" customWidth="1"/>
    <col min="23" max="23" width="2.5546875" style="1" customWidth="1"/>
    <col min="24" max="24" width="2.5546875" style="55" customWidth="1"/>
    <col min="25" max="26" width="4.109375" style="1" customWidth="1"/>
    <col min="27" max="28" width="5" style="1" customWidth="1"/>
    <col min="29" max="34" width="2.5546875" style="1" customWidth="1"/>
    <col min="35" max="16384" width="11.44140625" style="1"/>
  </cols>
  <sheetData>
    <row r="1" spans="1:38" ht="26.4" customHeight="1">
      <c r="A1" s="141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3"/>
      <c r="AB1" s="3"/>
      <c r="AC1" s="3"/>
      <c r="AD1" s="3"/>
      <c r="AE1" s="3"/>
      <c r="AF1" s="3"/>
      <c r="AG1" s="3"/>
      <c r="AH1" s="3"/>
      <c r="AI1" s="3"/>
    </row>
    <row r="2" spans="1:38" ht="10.5" customHeight="1">
      <c r="A2" s="141" t="s">
        <v>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9"/>
      <c r="AB2" s="19"/>
      <c r="AC2" s="3"/>
      <c r="AD2" s="3"/>
      <c r="AE2" s="3"/>
      <c r="AF2" s="3"/>
      <c r="AG2" s="3"/>
      <c r="AH2" s="3"/>
      <c r="AI2" s="3"/>
    </row>
    <row r="3" spans="1:38" ht="10.5" customHeight="1">
      <c r="A3" s="141" t="s">
        <v>40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2"/>
      <c r="AB3" s="2"/>
      <c r="AC3" s="3"/>
      <c r="AD3" s="3"/>
      <c r="AE3" s="3"/>
      <c r="AF3" s="3"/>
      <c r="AG3" s="3"/>
      <c r="AH3" s="3"/>
      <c r="AI3" s="3"/>
    </row>
    <row r="4" spans="1:38" ht="42.45" customHeight="1">
      <c r="A4" s="142" t="s">
        <v>46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2"/>
      <c r="AB4" s="2"/>
      <c r="AC4" s="3"/>
      <c r="AD4" s="3"/>
      <c r="AE4" s="3"/>
      <c r="AF4" s="3"/>
      <c r="AG4" s="3"/>
      <c r="AH4" s="3"/>
      <c r="AI4" s="3"/>
    </row>
    <row r="5" spans="1:38" ht="10.199999999999999" customHeight="1">
      <c r="A5" s="48"/>
      <c r="B5" s="3"/>
      <c r="C5" s="6"/>
      <c r="D5" s="6"/>
      <c r="E5" s="6"/>
      <c r="F5" s="49"/>
      <c r="G5" s="49"/>
      <c r="H5" s="62"/>
      <c r="I5" s="123"/>
      <c r="J5" s="62"/>
      <c r="K5" s="62"/>
      <c r="L5" s="62"/>
      <c r="M5" s="49"/>
      <c r="N5" s="49"/>
      <c r="O5" s="49"/>
      <c r="P5" s="49"/>
      <c r="Q5" s="49"/>
      <c r="R5" s="49"/>
      <c r="S5" s="14"/>
      <c r="T5" s="3"/>
      <c r="U5" s="3"/>
      <c r="V5" s="4"/>
      <c r="W5" s="3"/>
      <c r="X5" s="52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8" ht="12" customHeight="1">
      <c r="A6" s="56"/>
      <c r="B6" s="101" t="s">
        <v>67</v>
      </c>
      <c r="C6" s="146" t="s">
        <v>94</v>
      </c>
      <c r="D6" s="146"/>
      <c r="E6" s="146"/>
      <c r="F6" s="61"/>
      <c r="G6" s="61"/>
      <c r="H6" s="30"/>
      <c r="I6" s="103"/>
      <c r="J6" s="24"/>
      <c r="K6" s="108"/>
      <c r="L6" s="110" t="s">
        <v>23</v>
      </c>
      <c r="M6" s="61"/>
      <c r="N6" s="102" t="s">
        <v>47</v>
      </c>
      <c r="O6" s="25"/>
      <c r="P6" s="25"/>
      <c r="Q6" s="25"/>
      <c r="R6" s="24"/>
      <c r="S6" s="24"/>
      <c r="T6" s="24"/>
      <c r="U6" s="4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8" s="25" customFormat="1" ht="12" customHeight="1">
      <c r="A7" s="30"/>
      <c r="B7" s="101" t="s">
        <v>68</v>
      </c>
      <c r="C7" s="153">
        <v>41726</v>
      </c>
      <c r="D7" s="153"/>
      <c r="E7" s="153"/>
      <c r="F7" s="30"/>
      <c r="G7" s="30"/>
      <c r="H7" s="3"/>
      <c r="I7" s="103"/>
      <c r="J7" s="3"/>
      <c r="K7" s="98" t="s">
        <v>65</v>
      </c>
      <c r="L7" s="109">
        <v>3500000</v>
      </c>
      <c r="M7" s="70"/>
      <c r="N7" s="103" t="s">
        <v>108</v>
      </c>
      <c r="O7" s="3"/>
      <c r="P7" s="3"/>
      <c r="Q7" s="14"/>
      <c r="R7" s="14"/>
      <c r="S7" s="14"/>
      <c r="T7" s="14"/>
      <c r="U7" s="14"/>
      <c r="V7" s="1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8" ht="12.45" customHeight="1">
      <c r="A8" s="30"/>
      <c r="B8" s="101" t="s">
        <v>0</v>
      </c>
      <c r="C8" s="170" t="s">
        <v>1</v>
      </c>
      <c r="D8" s="170"/>
      <c r="E8" s="170"/>
      <c r="F8" s="30"/>
      <c r="G8" s="30"/>
      <c r="H8" s="3"/>
      <c r="I8" s="103"/>
      <c r="J8" s="3"/>
      <c r="K8" s="99" t="s">
        <v>63</v>
      </c>
      <c r="L8" s="107">
        <f>MIN(B17:B24)</f>
        <v>3475000</v>
      </c>
      <c r="M8" s="68"/>
      <c r="N8" s="104" t="s">
        <v>53</v>
      </c>
      <c r="O8" s="58"/>
      <c r="P8" s="58"/>
      <c r="Q8" s="57"/>
      <c r="R8" s="57"/>
      <c r="S8" s="57"/>
      <c r="T8" s="57"/>
      <c r="U8" s="71"/>
      <c r="V8" s="57"/>
      <c r="W8" s="57"/>
      <c r="X8" s="57"/>
      <c r="Y8" s="57"/>
      <c r="Z8" s="57"/>
      <c r="AA8" s="57"/>
      <c r="AB8" s="57"/>
      <c r="AC8" s="14"/>
      <c r="AD8" s="3"/>
      <c r="AE8" s="3"/>
      <c r="AF8" s="3"/>
      <c r="AG8" s="3"/>
      <c r="AH8" s="3"/>
      <c r="AI8" s="3"/>
      <c r="AJ8" s="3"/>
    </row>
    <row r="9" spans="1:38" ht="12.45" customHeight="1">
      <c r="A9" s="30"/>
      <c r="B9" s="101" t="s">
        <v>2</v>
      </c>
      <c r="C9" s="147" t="s">
        <v>69</v>
      </c>
      <c r="D9" s="147"/>
      <c r="E9" s="147"/>
      <c r="F9" s="30"/>
      <c r="G9" s="30"/>
      <c r="H9" s="3"/>
      <c r="I9" s="103"/>
      <c r="J9" s="3"/>
      <c r="K9" s="100" t="s">
        <v>64</v>
      </c>
      <c r="L9" s="107">
        <f>MIN(H17:H24)</f>
        <v>3475000</v>
      </c>
      <c r="M9" s="69"/>
      <c r="N9" s="105" t="s">
        <v>54</v>
      </c>
      <c r="O9" s="60"/>
      <c r="P9" s="60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14"/>
      <c r="AD9" s="3"/>
      <c r="AE9" s="3"/>
      <c r="AF9" s="3"/>
      <c r="AG9" s="3"/>
      <c r="AH9" s="3"/>
      <c r="AI9" s="3"/>
      <c r="AJ9" s="3"/>
    </row>
    <row r="10" spans="1:38" ht="12.45" customHeight="1">
      <c r="A10" s="30"/>
      <c r="B10" s="101" t="s">
        <v>3</v>
      </c>
      <c r="C10" s="152" t="s">
        <v>81</v>
      </c>
      <c r="D10" s="152"/>
      <c r="E10" s="152"/>
      <c r="F10" s="33"/>
      <c r="G10" s="3"/>
      <c r="H10" s="3"/>
      <c r="I10" s="103"/>
      <c r="J10" s="3"/>
      <c r="K10" s="100" t="s">
        <v>106</v>
      </c>
      <c r="L10" s="137">
        <v>50000</v>
      </c>
      <c r="M10" s="69"/>
      <c r="N10" s="106" t="s">
        <v>55</v>
      </c>
      <c r="O10" s="73"/>
      <c r="P10" s="73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14"/>
      <c r="AD10" s="3"/>
      <c r="AE10" s="3"/>
      <c r="AF10" s="3"/>
      <c r="AG10" s="3"/>
      <c r="AH10" s="3"/>
      <c r="AI10" s="3"/>
      <c r="AJ10" s="3"/>
    </row>
    <row r="11" spans="1:38" ht="10.199999999999999" customHeight="1">
      <c r="A11" s="30"/>
      <c r="B11" s="31"/>
      <c r="C11" s="50"/>
      <c r="D11" s="50"/>
      <c r="E11" s="50"/>
      <c r="F11" s="33"/>
      <c r="G11" s="32"/>
      <c r="H11" s="51"/>
      <c r="I11" s="3"/>
      <c r="J11" s="5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4"/>
      <c r="W11" s="14"/>
      <c r="X11" s="53"/>
      <c r="Y11" s="3"/>
      <c r="Z11" s="3"/>
      <c r="AA11" s="14"/>
      <c r="AB11" s="14"/>
      <c r="AC11" s="14"/>
      <c r="AD11" s="14"/>
      <c r="AE11" s="14"/>
      <c r="AF11" s="14"/>
      <c r="AG11" s="67"/>
      <c r="AH11" s="14"/>
      <c r="AI11" s="3"/>
      <c r="AJ11" s="3"/>
      <c r="AK11" s="3"/>
      <c r="AL11" s="3"/>
    </row>
    <row r="12" spans="1:38" s="23" customFormat="1" ht="12" customHeight="1" thickBot="1">
      <c r="A12" s="26" t="s">
        <v>7</v>
      </c>
      <c r="B12" s="27" t="s">
        <v>14</v>
      </c>
      <c r="C12" s="28" t="s">
        <v>15</v>
      </c>
      <c r="D12" s="26" t="s">
        <v>16</v>
      </c>
      <c r="E12" s="28" t="s">
        <v>17</v>
      </c>
      <c r="F12" s="26" t="s">
        <v>18</v>
      </c>
      <c r="G12" s="26" t="s">
        <v>19</v>
      </c>
      <c r="H12" s="29" t="s">
        <v>20</v>
      </c>
      <c r="I12" s="26" t="s">
        <v>21</v>
      </c>
      <c r="J12" s="26" t="s">
        <v>22</v>
      </c>
      <c r="K12" s="26" t="s">
        <v>4</v>
      </c>
      <c r="L12" s="26" t="s">
        <v>23</v>
      </c>
      <c r="M12" s="26" t="s">
        <v>24</v>
      </c>
      <c r="N12" s="26" t="s">
        <v>6</v>
      </c>
      <c r="O12" s="26" t="s">
        <v>25</v>
      </c>
      <c r="P12" s="26" t="s">
        <v>26</v>
      </c>
      <c r="Q12" s="26" t="s">
        <v>27</v>
      </c>
      <c r="R12" s="26" t="s">
        <v>9</v>
      </c>
      <c r="S12" s="26" t="s">
        <v>28</v>
      </c>
      <c r="T12" s="26" t="s">
        <v>42</v>
      </c>
      <c r="U12" s="26" t="s">
        <v>43</v>
      </c>
      <c r="V12" s="54" t="s">
        <v>44</v>
      </c>
      <c r="W12" s="26" t="s">
        <v>50</v>
      </c>
      <c r="X12" s="26" t="s">
        <v>56</v>
      </c>
      <c r="Y12" s="26" t="s">
        <v>62</v>
      </c>
      <c r="Z12" s="26" t="s">
        <v>88</v>
      </c>
      <c r="AA12" s="26" t="s">
        <v>95</v>
      </c>
      <c r="AB12" s="26" t="s">
        <v>109</v>
      </c>
      <c r="AC12" s="22"/>
      <c r="AD12" s="22"/>
      <c r="AE12" s="22"/>
      <c r="AF12" s="22"/>
      <c r="AG12" s="22"/>
      <c r="AH12" s="22"/>
    </row>
    <row r="13" spans="1:38" ht="34.950000000000003" customHeight="1">
      <c r="A13" s="148" t="s">
        <v>8</v>
      </c>
      <c r="B13" s="150" t="s">
        <v>29</v>
      </c>
      <c r="C13" s="156" t="s">
        <v>103</v>
      </c>
      <c r="D13" s="157"/>
      <c r="E13" s="157"/>
      <c r="F13" s="157"/>
      <c r="G13" s="158"/>
      <c r="H13" s="150" t="s">
        <v>48</v>
      </c>
      <c r="I13" s="154" t="s">
        <v>86</v>
      </c>
      <c r="J13" s="144" t="s">
        <v>49</v>
      </c>
      <c r="K13" s="177"/>
      <c r="L13" s="178"/>
      <c r="M13" s="150" t="s">
        <v>101</v>
      </c>
      <c r="N13" s="177" t="s">
        <v>71</v>
      </c>
      <c r="O13" s="177"/>
      <c r="P13" s="144" t="s">
        <v>112</v>
      </c>
      <c r="Q13" s="181" t="s">
        <v>100</v>
      </c>
      <c r="R13" s="162" t="s">
        <v>57</v>
      </c>
      <c r="S13" s="205" t="s">
        <v>104</v>
      </c>
      <c r="T13" s="177"/>
      <c r="U13" s="177"/>
      <c r="V13" s="177"/>
      <c r="W13" s="177"/>
      <c r="X13" s="177"/>
      <c r="Y13" s="177"/>
      <c r="Z13" s="206"/>
      <c r="AA13" s="198" t="s">
        <v>110</v>
      </c>
      <c r="AB13" s="199"/>
      <c r="AC13" s="3"/>
      <c r="AD13" s="3"/>
      <c r="AE13" s="3"/>
      <c r="AF13" s="3"/>
      <c r="AG13" s="3"/>
      <c r="AH13" s="3"/>
    </row>
    <row r="14" spans="1:38" ht="34.950000000000003" customHeight="1" thickBot="1">
      <c r="A14" s="149"/>
      <c r="B14" s="151"/>
      <c r="C14" s="159" t="s">
        <v>105</v>
      </c>
      <c r="D14" s="160"/>
      <c r="E14" s="160"/>
      <c r="F14" s="160"/>
      <c r="G14" s="161"/>
      <c r="H14" s="151"/>
      <c r="I14" s="155"/>
      <c r="J14" s="145"/>
      <c r="K14" s="179"/>
      <c r="L14" s="180"/>
      <c r="M14" s="151"/>
      <c r="N14" s="179"/>
      <c r="O14" s="179"/>
      <c r="P14" s="145"/>
      <c r="Q14" s="182"/>
      <c r="R14" s="163"/>
      <c r="S14" s="207" t="s">
        <v>102</v>
      </c>
      <c r="T14" s="208"/>
      <c r="U14" s="208"/>
      <c r="V14" s="208"/>
      <c r="W14" s="208"/>
      <c r="X14" s="208"/>
      <c r="Y14" s="208"/>
      <c r="Z14" s="209"/>
      <c r="AA14" s="200"/>
      <c r="AB14" s="201"/>
      <c r="AC14" s="3"/>
      <c r="AD14" s="3"/>
      <c r="AE14" s="3"/>
      <c r="AF14" s="3"/>
      <c r="AG14" s="3"/>
      <c r="AH14" s="3"/>
    </row>
    <row r="15" spans="1:38" ht="67.8" customHeight="1">
      <c r="A15" s="191" t="s">
        <v>52</v>
      </c>
      <c r="B15" s="193" t="s">
        <v>51</v>
      </c>
      <c r="C15" s="65" t="s">
        <v>45</v>
      </c>
      <c r="D15" s="65" t="s">
        <v>45</v>
      </c>
      <c r="E15" s="66" t="s">
        <v>45</v>
      </c>
      <c r="F15" s="65" t="s">
        <v>45</v>
      </c>
      <c r="G15" s="66" t="s">
        <v>45</v>
      </c>
      <c r="H15" s="166" t="s">
        <v>70</v>
      </c>
      <c r="I15" s="168" t="s">
        <v>61</v>
      </c>
      <c r="J15" s="171" t="s">
        <v>73</v>
      </c>
      <c r="K15" s="175" t="s">
        <v>72</v>
      </c>
      <c r="L15" s="173" t="s">
        <v>107</v>
      </c>
      <c r="M15" s="214" t="s">
        <v>87</v>
      </c>
      <c r="N15" s="185" t="s">
        <v>80</v>
      </c>
      <c r="O15" s="187" t="s">
        <v>78</v>
      </c>
      <c r="P15" s="189" t="s">
        <v>91</v>
      </c>
      <c r="Q15" s="183" t="s">
        <v>79</v>
      </c>
      <c r="R15" s="163"/>
      <c r="S15" s="210" t="s">
        <v>41</v>
      </c>
      <c r="T15" s="212" t="s">
        <v>75</v>
      </c>
      <c r="U15" s="212" t="s">
        <v>76</v>
      </c>
      <c r="V15" s="212" t="s">
        <v>83</v>
      </c>
      <c r="W15" s="212" t="s">
        <v>84</v>
      </c>
      <c r="X15" s="212" t="s">
        <v>85</v>
      </c>
      <c r="Y15" s="212" t="s">
        <v>90</v>
      </c>
      <c r="Z15" s="203" t="s">
        <v>89</v>
      </c>
      <c r="AA15" s="216" t="s">
        <v>114</v>
      </c>
      <c r="AB15" s="196" t="s">
        <v>111</v>
      </c>
      <c r="AC15" s="3"/>
      <c r="AD15" s="3"/>
      <c r="AE15" s="3"/>
      <c r="AF15" s="3"/>
      <c r="AG15" s="3"/>
      <c r="AH15" s="3"/>
    </row>
    <row r="16" spans="1:38" ht="68.400000000000006" customHeight="1" thickBot="1">
      <c r="A16" s="192"/>
      <c r="B16" s="194"/>
      <c r="C16" s="63" t="s">
        <v>96</v>
      </c>
      <c r="D16" s="63" t="s">
        <v>97</v>
      </c>
      <c r="E16" s="63" t="s">
        <v>58</v>
      </c>
      <c r="F16" s="63" t="s">
        <v>59</v>
      </c>
      <c r="G16" s="64" t="s">
        <v>60</v>
      </c>
      <c r="H16" s="167"/>
      <c r="I16" s="169"/>
      <c r="J16" s="172"/>
      <c r="K16" s="176"/>
      <c r="L16" s="174"/>
      <c r="M16" s="215"/>
      <c r="N16" s="186"/>
      <c r="O16" s="188"/>
      <c r="P16" s="190"/>
      <c r="Q16" s="184"/>
      <c r="R16" s="164"/>
      <c r="S16" s="211"/>
      <c r="T16" s="213"/>
      <c r="U16" s="213"/>
      <c r="V16" s="213"/>
      <c r="W16" s="213"/>
      <c r="X16" s="213"/>
      <c r="Y16" s="213"/>
      <c r="Z16" s="204"/>
      <c r="AA16" s="217"/>
      <c r="AB16" s="197"/>
      <c r="AC16" s="3"/>
      <c r="AD16" s="3"/>
      <c r="AE16" s="3"/>
      <c r="AF16" s="3"/>
      <c r="AG16" s="3"/>
      <c r="AH16" s="3"/>
    </row>
    <row r="17" spans="1:35" ht="16.8" customHeight="1">
      <c r="A17" s="74" t="s">
        <v>30</v>
      </c>
      <c r="B17" s="75">
        <v>3525000</v>
      </c>
      <c r="C17" s="76"/>
      <c r="D17" s="76"/>
      <c r="E17" s="76"/>
      <c r="F17" s="76"/>
      <c r="G17" s="76"/>
      <c r="H17" s="34">
        <f>SUM(B17:G17)</f>
        <v>3525000</v>
      </c>
      <c r="I17" s="126">
        <f>_xlfn.RANK.EQ(H17,$H$17:$H$24,1)</f>
        <v>5</v>
      </c>
      <c r="J17" s="84" t="s">
        <v>5</v>
      </c>
      <c r="K17" s="85">
        <v>0.05</v>
      </c>
      <c r="L17" s="35">
        <f>IF(K17&gt;0,$L$10,0)</f>
        <v>50000</v>
      </c>
      <c r="M17" s="36">
        <f>H17-L17</f>
        <v>3475000</v>
      </c>
      <c r="N17" s="91">
        <v>0.02</v>
      </c>
      <c r="O17" s="36">
        <f t="shared" ref="O17:O24" si="0">N17*$L$9</f>
        <v>69500</v>
      </c>
      <c r="P17" s="40">
        <f t="shared" ref="P17:P24" si="1">MIN(L17+O17,100000)</f>
        <v>100000</v>
      </c>
      <c r="Q17" s="43">
        <f t="shared" ref="Q17:Q24" si="2">H17-P17</f>
        <v>3425000</v>
      </c>
      <c r="R17" s="134">
        <f>_xlfn.RANK.EQ(Q17,$Q$17:$Q$24,1)</f>
        <v>4</v>
      </c>
      <c r="S17" s="120" t="s">
        <v>66</v>
      </c>
      <c r="T17" s="94" t="s">
        <v>66</v>
      </c>
      <c r="U17" s="94" t="s">
        <v>66</v>
      </c>
      <c r="V17" s="94" t="s">
        <v>66</v>
      </c>
      <c r="W17" s="94" t="s">
        <v>66</v>
      </c>
      <c r="X17" s="94" t="s">
        <v>66</v>
      </c>
      <c r="Y17" s="94" t="s">
        <v>66</v>
      </c>
      <c r="Z17" s="127" t="s">
        <v>66</v>
      </c>
      <c r="AA17" s="138" t="s">
        <v>66</v>
      </c>
      <c r="AB17" s="127" t="s">
        <v>66</v>
      </c>
      <c r="AC17" s="3"/>
      <c r="AD17" s="3"/>
      <c r="AE17" s="3"/>
      <c r="AF17" s="3"/>
      <c r="AG17" s="3"/>
      <c r="AH17" s="3"/>
    </row>
    <row r="18" spans="1:35" ht="16.8" customHeight="1">
      <c r="A18" s="77" t="s">
        <v>31</v>
      </c>
      <c r="B18" s="78">
        <v>3589500</v>
      </c>
      <c r="C18" s="79"/>
      <c r="D18" s="79"/>
      <c r="E18" s="79"/>
      <c r="F18" s="79"/>
      <c r="G18" s="79"/>
      <c r="H18" s="35">
        <f t="shared" ref="H18:H24" si="3">SUM(B18:G18)</f>
        <v>3589500</v>
      </c>
      <c r="I18" s="38">
        <f t="shared" ref="I18:I24" si="4">_xlfn.RANK.EQ(H18,$H$17:$H$24,1)</f>
        <v>8</v>
      </c>
      <c r="J18" s="86"/>
      <c r="K18" s="87"/>
      <c r="L18" s="35">
        <f>IF(K18&gt;0,$L$10,0)</f>
        <v>0</v>
      </c>
      <c r="M18" s="35">
        <f t="shared" ref="M18:M24" si="5">H18-L18</f>
        <v>3589500</v>
      </c>
      <c r="N18" s="92">
        <v>0</v>
      </c>
      <c r="O18" s="36">
        <f t="shared" si="0"/>
        <v>0</v>
      </c>
      <c r="P18" s="41">
        <f t="shared" si="1"/>
        <v>0</v>
      </c>
      <c r="Q18" s="44">
        <f t="shared" si="2"/>
        <v>3589500</v>
      </c>
      <c r="R18" s="45">
        <f t="shared" ref="R18:R24" si="6">_xlfn.RANK.EQ(Q18,$Q$17:$Q$24,1)</f>
        <v>8</v>
      </c>
      <c r="S18" s="121"/>
      <c r="T18" s="95"/>
      <c r="U18" s="95"/>
      <c r="V18" s="95"/>
      <c r="W18" s="95"/>
      <c r="X18" s="95"/>
      <c r="Y18" s="95"/>
      <c r="Z18" s="128"/>
      <c r="AA18" s="139"/>
      <c r="AB18" s="128"/>
      <c r="AC18" s="3"/>
      <c r="AD18" s="3"/>
      <c r="AE18" s="3"/>
      <c r="AF18" s="3"/>
      <c r="AG18" s="3"/>
      <c r="AH18" s="3"/>
    </row>
    <row r="19" spans="1:35" ht="16.8" customHeight="1">
      <c r="A19" s="77" t="s">
        <v>32</v>
      </c>
      <c r="B19" s="78">
        <v>3560000</v>
      </c>
      <c r="C19" s="79"/>
      <c r="D19" s="79"/>
      <c r="E19" s="79"/>
      <c r="F19" s="79"/>
      <c r="G19" s="79"/>
      <c r="H19" s="35">
        <f t="shared" si="3"/>
        <v>3560000</v>
      </c>
      <c r="I19" s="38">
        <f t="shared" si="4"/>
        <v>7</v>
      </c>
      <c r="J19" s="86" t="s">
        <v>13</v>
      </c>
      <c r="K19" s="88">
        <v>0.05</v>
      </c>
      <c r="L19" s="35">
        <f t="shared" ref="L19:L24" si="7">IF(K19&gt;0,$L$10,0)</f>
        <v>50000</v>
      </c>
      <c r="M19" s="35">
        <f t="shared" si="5"/>
        <v>3510000</v>
      </c>
      <c r="N19" s="92">
        <v>0.02</v>
      </c>
      <c r="O19" s="36">
        <f t="shared" si="0"/>
        <v>69500</v>
      </c>
      <c r="P19" s="41">
        <f t="shared" si="1"/>
        <v>100000</v>
      </c>
      <c r="Q19" s="44">
        <f t="shared" si="2"/>
        <v>3460000</v>
      </c>
      <c r="R19" s="45">
        <f t="shared" si="6"/>
        <v>5</v>
      </c>
      <c r="S19" s="121"/>
      <c r="T19" s="95"/>
      <c r="U19" s="95"/>
      <c r="V19" s="95"/>
      <c r="W19" s="95"/>
      <c r="X19" s="95"/>
      <c r="Y19" s="95"/>
      <c r="Z19" s="128"/>
      <c r="AA19" s="139"/>
      <c r="AB19" s="128"/>
      <c r="AC19" s="3"/>
      <c r="AD19" s="3"/>
      <c r="AE19" s="3"/>
      <c r="AF19" s="3"/>
      <c r="AG19" s="3"/>
      <c r="AH19" s="3"/>
    </row>
    <row r="20" spans="1:35" ht="16.8" customHeight="1">
      <c r="A20" s="77" t="s">
        <v>33</v>
      </c>
      <c r="B20" s="78">
        <v>3499900</v>
      </c>
      <c r="C20" s="79"/>
      <c r="D20" s="79"/>
      <c r="E20" s="79"/>
      <c r="F20" s="79"/>
      <c r="G20" s="79"/>
      <c r="H20" s="35">
        <f t="shared" si="3"/>
        <v>3499900</v>
      </c>
      <c r="I20" s="38">
        <f t="shared" si="4"/>
        <v>3</v>
      </c>
      <c r="J20" s="86"/>
      <c r="K20" s="87"/>
      <c r="L20" s="35">
        <f t="shared" si="7"/>
        <v>0</v>
      </c>
      <c r="M20" s="35">
        <f t="shared" si="5"/>
        <v>3499900</v>
      </c>
      <c r="N20" s="92">
        <v>0.03</v>
      </c>
      <c r="O20" s="36">
        <f t="shared" si="0"/>
        <v>104250</v>
      </c>
      <c r="P20" s="41">
        <f t="shared" si="1"/>
        <v>100000</v>
      </c>
      <c r="Q20" s="44">
        <f>H20-P20</f>
        <v>3399900</v>
      </c>
      <c r="R20" s="125">
        <f t="shared" si="6"/>
        <v>1</v>
      </c>
      <c r="S20" s="121"/>
      <c r="T20" s="96"/>
      <c r="U20" s="96"/>
      <c r="V20" s="96"/>
      <c r="W20" s="96"/>
      <c r="X20" s="96"/>
      <c r="Y20" s="95"/>
      <c r="Z20" s="128"/>
      <c r="AA20" s="139"/>
      <c r="AB20" s="128"/>
      <c r="AC20" s="3"/>
      <c r="AD20" s="3"/>
      <c r="AE20" s="3"/>
      <c r="AF20" s="3"/>
      <c r="AG20" s="3"/>
      <c r="AH20" s="3"/>
    </row>
    <row r="21" spans="1:35" ht="16.8" customHeight="1">
      <c r="A21" s="77" t="s">
        <v>34</v>
      </c>
      <c r="B21" s="78">
        <v>3489500</v>
      </c>
      <c r="C21" s="79"/>
      <c r="D21" s="79"/>
      <c r="E21" s="79"/>
      <c r="F21" s="79"/>
      <c r="G21" s="79"/>
      <c r="H21" s="35">
        <f t="shared" si="3"/>
        <v>3489500</v>
      </c>
      <c r="I21" s="38">
        <f t="shared" si="4"/>
        <v>2</v>
      </c>
      <c r="J21" s="86"/>
      <c r="K21" s="87"/>
      <c r="L21" s="35">
        <f t="shared" si="7"/>
        <v>0</v>
      </c>
      <c r="M21" s="35">
        <f t="shared" si="5"/>
        <v>3489500</v>
      </c>
      <c r="N21" s="92">
        <v>0.02</v>
      </c>
      <c r="O21" s="36">
        <f t="shared" si="0"/>
        <v>69500</v>
      </c>
      <c r="P21" s="41">
        <f t="shared" si="1"/>
        <v>69500</v>
      </c>
      <c r="Q21" s="44">
        <f t="shared" si="2"/>
        <v>3420000</v>
      </c>
      <c r="R21" s="45">
        <f t="shared" si="6"/>
        <v>3</v>
      </c>
      <c r="S21" s="121"/>
      <c r="T21" s="95"/>
      <c r="U21" s="95"/>
      <c r="V21" s="95"/>
      <c r="W21" s="95"/>
      <c r="X21" s="95"/>
      <c r="Y21" s="95"/>
      <c r="Z21" s="128"/>
      <c r="AA21" s="139"/>
      <c r="AB21" s="128"/>
      <c r="AC21" s="3"/>
      <c r="AD21" s="3"/>
      <c r="AE21" s="3"/>
      <c r="AF21" s="3"/>
      <c r="AG21" s="3"/>
      <c r="AH21" s="3"/>
    </row>
    <row r="22" spans="1:35" ht="16.8" customHeight="1">
      <c r="A22" s="77" t="s">
        <v>35</v>
      </c>
      <c r="B22" s="78">
        <v>3475000</v>
      </c>
      <c r="C22" s="79"/>
      <c r="D22" s="79"/>
      <c r="E22" s="79"/>
      <c r="F22" s="79"/>
      <c r="G22" s="80"/>
      <c r="H22" s="35">
        <f t="shared" si="3"/>
        <v>3475000</v>
      </c>
      <c r="I22" s="124">
        <f t="shared" si="4"/>
        <v>1</v>
      </c>
      <c r="J22" s="86"/>
      <c r="K22" s="87"/>
      <c r="L22" s="35">
        <f t="shared" si="7"/>
        <v>0</v>
      </c>
      <c r="M22" s="35">
        <f t="shared" si="5"/>
        <v>3475000</v>
      </c>
      <c r="N22" s="92">
        <v>0</v>
      </c>
      <c r="O22" s="36">
        <f t="shared" si="0"/>
        <v>0</v>
      </c>
      <c r="P22" s="41">
        <f t="shared" si="1"/>
        <v>0</v>
      </c>
      <c r="Q22" s="44">
        <f t="shared" si="2"/>
        <v>3475000</v>
      </c>
      <c r="R22" s="45">
        <f t="shared" si="6"/>
        <v>7</v>
      </c>
      <c r="S22" s="121"/>
      <c r="T22" s="95"/>
      <c r="U22" s="95"/>
      <c r="V22" s="95"/>
      <c r="W22" s="95"/>
      <c r="X22" s="95"/>
      <c r="Y22" s="95"/>
      <c r="Z22" s="128"/>
      <c r="AA22" s="139"/>
      <c r="AB22" s="128"/>
      <c r="AC22" s="3"/>
      <c r="AD22" s="3"/>
      <c r="AE22" s="3"/>
      <c r="AF22" s="3"/>
      <c r="AG22" s="3"/>
      <c r="AH22" s="3"/>
    </row>
    <row r="23" spans="1:35" ht="16.8" customHeight="1">
      <c r="A23" s="77" t="s">
        <v>36</v>
      </c>
      <c r="B23" s="78">
        <v>3545000</v>
      </c>
      <c r="C23" s="79"/>
      <c r="D23" s="79"/>
      <c r="E23" s="79"/>
      <c r="F23" s="79"/>
      <c r="G23" s="79"/>
      <c r="H23" s="35">
        <f t="shared" si="3"/>
        <v>3545000</v>
      </c>
      <c r="I23" s="38">
        <f t="shared" si="4"/>
        <v>6</v>
      </c>
      <c r="J23" s="86" t="s">
        <v>5</v>
      </c>
      <c r="K23" s="88">
        <v>0.05</v>
      </c>
      <c r="L23" s="35">
        <f t="shared" si="7"/>
        <v>50000</v>
      </c>
      <c r="M23" s="35">
        <f t="shared" si="5"/>
        <v>3495000</v>
      </c>
      <c r="N23" s="92">
        <v>0.01</v>
      </c>
      <c r="O23" s="36">
        <f t="shared" si="0"/>
        <v>34750</v>
      </c>
      <c r="P23" s="41">
        <f t="shared" si="1"/>
        <v>84750</v>
      </c>
      <c r="Q23" s="44">
        <f t="shared" si="2"/>
        <v>3460250</v>
      </c>
      <c r="R23" s="45">
        <f t="shared" si="6"/>
        <v>6</v>
      </c>
      <c r="S23" s="121"/>
      <c r="T23" s="95"/>
      <c r="U23" s="95"/>
      <c r="V23" s="95"/>
      <c r="W23" s="95"/>
      <c r="X23" s="95"/>
      <c r="Y23" s="95"/>
      <c r="Z23" s="128"/>
      <c r="AA23" s="139"/>
      <c r="AB23" s="128"/>
      <c r="AC23" s="3"/>
      <c r="AD23" s="3"/>
      <c r="AE23" s="3"/>
      <c r="AF23" s="3"/>
      <c r="AG23" s="3"/>
      <c r="AH23" s="3"/>
      <c r="AI23" s="3"/>
    </row>
    <row r="24" spans="1:35" ht="16.8" customHeight="1" thickBot="1">
      <c r="A24" s="81" t="s">
        <v>37</v>
      </c>
      <c r="B24" s="82">
        <v>3515000</v>
      </c>
      <c r="C24" s="83"/>
      <c r="D24" s="83"/>
      <c r="E24" s="83"/>
      <c r="F24" s="83"/>
      <c r="G24" s="83"/>
      <c r="H24" s="37">
        <f t="shared" si="3"/>
        <v>3515000</v>
      </c>
      <c r="I24" s="39">
        <f t="shared" si="4"/>
        <v>4</v>
      </c>
      <c r="J24" s="89"/>
      <c r="K24" s="90"/>
      <c r="L24" s="37">
        <f t="shared" si="7"/>
        <v>0</v>
      </c>
      <c r="M24" s="37">
        <f t="shared" si="5"/>
        <v>3515000</v>
      </c>
      <c r="N24" s="93">
        <v>0.03</v>
      </c>
      <c r="O24" s="37">
        <f t="shared" si="0"/>
        <v>104250</v>
      </c>
      <c r="P24" s="42">
        <f t="shared" si="1"/>
        <v>100000</v>
      </c>
      <c r="Q24" s="46">
        <f t="shared" si="2"/>
        <v>3415000</v>
      </c>
      <c r="R24" s="47">
        <f t="shared" si="6"/>
        <v>2</v>
      </c>
      <c r="S24" s="122"/>
      <c r="T24" s="97"/>
      <c r="U24" s="97"/>
      <c r="V24" s="97"/>
      <c r="W24" s="97"/>
      <c r="X24" s="97"/>
      <c r="Y24" s="97"/>
      <c r="Z24" s="129"/>
      <c r="AA24" s="140"/>
      <c r="AB24" s="129"/>
      <c r="AC24" s="3"/>
      <c r="AD24" s="3"/>
      <c r="AE24" s="3"/>
      <c r="AF24" s="3"/>
      <c r="AG24" s="3"/>
      <c r="AH24" s="3"/>
      <c r="AI24" s="3"/>
    </row>
    <row r="25" spans="1:35" ht="16.2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  <c r="W25" s="3"/>
      <c r="X25" s="52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17" customFormat="1" ht="12.9" customHeight="1">
      <c r="A26" s="15"/>
      <c r="B26" s="15"/>
      <c r="C26" s="15"/>
      <c r="D26" s="15"/>
      <c r="E26" s="15"/>
      <c r="F26" s="15"/>
      <c r="G26" s="15"/>
      <c r="H26" s="18" t="s">
        <v>10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30"/>
      <c r="X26" s="15"/>
      <c r="Y26" s="20"/>
      <c r="Z26" s="15"/>
      <c r="AA26" s="135"/>
      <c r="AB26" s="135"/>
      <c r="AC26" s="15"/>
      <c r="AD26" s="15"/>
      <c r="AE26" s="15"/>
      <c r="AF26" s="15"/>
      <c r="AG26" s="15"/>
      <c r="AH26" s="15"/>
      <c r="AI26" s="15"/>
    </row>
    <row r="27" spans="1:35" ht="18" customHeight="1">
      <c r="A27" s="3"/>
      <c r="B27" s="3"/>
      <c r="C27" s="3"/>
      <c r="D27" s="3"/>
      <c r="E27" s="3"/>
      <c r="F27" s="3"/>
      <c r="G27" s="3"/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31"/>
      <c r="X27" s="3"/>
      <c r="Y27" s="4"/>
      <c r="Z27" s="3"/>
      <c r="AA27" s="6"/>
      <c r="AB27" s="6"/>
      <c r="AC27" s="3"/>
      <c r="AD27" s="3"/>
      <c r="AE27" s="3"/>
      <c r="AF27" s="3"/>
      <c r="AG27" s="3"/>
      <c r="AH27" s="3"/>
      <c r="AI27" s="3"/>
    </row>
    <row r="28" spans="1:35">
      <c r="A28" s="3"/>
      <c r="B28" s="3"/>
      <c r="C28" s="3"/>
      <c r="D28" s="3"/>
      <c r="E28" s="3"/>
      <c r="F28" s="3"/>
      <c r="G28" s="3"/>
      <c r="H28" s="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31"/>
      <c r="X28" s="3"/>
      <c r="Y28" s="4"/>
      <c r="Z28" s="8"/>
      <c r="AA28" s="6"/>
      <c r="AB28" s="6"/>
      <c r="AC28" s="3"/>
      <c r="AD28" s="3"/>
      <c r="AE28" s="3"/>
      <c r="AF28" s="3"/>
      <c r="AG28" s="3"/>
      <c r="AH28" s="3"/>
      <c r="AI28" s="3"/>
    </row>
    <row r="29" spans="1:35" ht="11.25" customHeight="1">
      <c r="A29" s="3"/>
      <c r="B29" s="3"/>
      <c r="C29" s="3"/>
      <c r="D29" s="3"/>
      <c r="E29" s="3"/>
      <c r="F29" s="3"/>
      <c r="G29" s="3"/>
      <c r="H29" s="5"/>
      <c r="I29" s="9" t="s">
        <v>12</v>
      </c>
      <c r="J29" s="10"/>
      <c r="K29" s="10"/>
      <c r="L29" s="10"/>
      <c r="M29" s="10"/>
      <c r="N29" s="10"/>
      <c r="O29" s="10"/>
      <c r="P29" s="10"/>
      <c r="Q29" s="10"/>
      <c r="R29" s="10" t="s">
        <v>11</v>
      </c>
      <c r="S29" s="10"/>
      <c r="T29" s="10"/>
      <c r="U29" s="10"/>
      <c r="V29" s="13"/>
      <c r="W29" s="133"/>
      <c r="X29" s="3"/>
      <c r="Y29" s="4"/>
      <c r="Z29" s="3"/>
      <c r="AA29" s="13"/>
      <c r="AB29" s="13"/>
      <c r="AC29" s="3"/>
      <c r="AD29" s="3"/>
      <c r="AE29" s="3"/>
      <c r="AF29" s="3"/>
      <c r="AG29" s="3"/>
      <c r="AH29" s="3"/>
      <c r="AI29" s="3"/>
    </row>
    <row r="30" spans="1:35" ht="5.4" customHeight="1">
      <c r="A30" s="3"/>
      <c r="B30" s="3"/>
      <c r="C30" s="3"/>
      <c r="D30" s="3"/>
      <c r="E30" s="3"/>
      <c r="F30" s="3"/>
      <c r="G30" s="3"/>
      <c r="H30" s="11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132"/>
      <c r="X30" s="3"/>
      <c r="Y30" s="4"/>
      <c r="Z30" s="12"/>
      <c r="AA30" s="6"/>
      <c r="AB30" s="6"/>
      <c r="AC30" s="3"/>
      <c r="AD30" s="3"/>
      <c r="AE30" s="3"/>
      <c r="AF30" s="3"/>
      <c r="AG30" s="3"/>
      <c r="AH30" s="3"/>
      <c r="AI30" s="3"/>
    </row>
    <row r="31" spans="1:35" ht="15" customHeight="1">
      <c r="A31" s="3"/>
      <c r="B31" s="3"/>
      <c r="C31" s="3"/>
      <c r="D31" s="3"/>
      <c r="E31" s="3"/>
      <c r="F31" s="3"/>
      <c r="G31" s="3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3"/>
      <c r="Y31" s="4"/>
      <c r="Z31" s="12"/>
      <c r="AA31" s="6"/>
      <c r="AB31" s="6"/>
      <c r="AC31" s="3"/>
      <c r="AD31" s="3"/>
      <c r="AE31" s="3"/>
      <c r="AF31" s="3"/>
      <c r="AG31" s="3"/>
      <c r="AH31" s="3"/>
      <c r="AI31" s="3"/>
    </row>
    <row r="32" spans="1:35" s="112" customFormat="1" ht="13.2">
      <c r="A32" s="136" t="s">
        <v>98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1"/>
      <c r="AD32" s="111"/>
      <c r="AE32" s="111"/>
      <c r="AF32" s="111"/>
      <c r="AG32" s="111"/>
      <c r="AH32" s="111"/>
      <c r="AI32" s="111"/>
    </row>
    <row r="33" spans="1:35" s="112" customFormat="1" ht="13.2">
      <c r="A33" s="119" t="s">
        <v>99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1"/>
      <c r="AD33" s="111"/>
      <c r="AE33" s="111"/>
      <c r="AF33" s="111"/>
      <c r="AG33" s="111"/>
      <c r="AH33" s="111"/>
      <c r="AI33" s="111"/>
    </row>
    <row r="34" spans="1:35" s="114" customFormat="1" ht="11.4" customHeight="1">
      <c r="A34" s="195" t="s">
        <v>77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13"/>
      <c r="AB34" s="113"/>
      <c r="AC34" s="113"/>
      <c r="AD34" s="113"/>
      <c r="AE34" s="113"/>
      <c r="AF34" s="113"/>
      <c r="AG34" s="113"/>
      <c r="AH34" s="113"/>
      <c r="AI34" s="113"/>
    </row>
    <row r="35" spans="1:35" s="116" customFormat="1" ht="45" customHeight="1">
      <c r="A35" s="165" t="s">
        <v>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35" s="116" customFormat="1" ht="30.6" customHeight="1">
      <c r="A36" s="165" t="s">
        <v>93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15"/>
      <c r="AB36" s="115"/>
      <c r="AC36" s="115"/>
      <c r="AD36" s="115"/>
      <c r="AE36" s="115"/>
      <c r="AF36" s="115"/>
      <c r="AG36" s="115"/>
      <c r="AH36" s="115"/>
      <c r="AI36" s="115"/>
    </row>
    <row r="37" spans="1:35" s="116" customFormat="1" ht="16.8" customHeight="1">
      <c r="A37" s="165" t="s">
        <v>74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15"/>
      <c r="AB37" s="115"/>
      <c r="AC37" s="115"/>
      <c r="AD37" s="115"/>
      <c r="AE37" s="115"/>
      <c r="AF37" s="115"/>
      <c r="AG37" s="115"/>
      <c r="AH37" s="115"/>
      <c r="AI37" s="115"/>
    </row>
    <row r="38" spans="1:35" s="116" customFormat="1" ht="30.6" customHeight="1">
      <c r="A38" s="195" t="s">
        <v>82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15"/>
      <c r="AB38" s="115"/>
      <c r="AC38" s="115"/>
      <c r="AD38" s="115"/>
      <c r="AE38" s="115"/>
      <c r="AF38" s="115"/>
      <c r="AG38" s="115"/>
      <c r="AH38" s="115"/>
      <c r="AI38" s="115"/>
    </row>
    <row r="39" spans="1:35" s="118" customFormat="1" ht="51.6" customHeight="1">
      <c r="A39" s="202" t="s">
        <v>113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117"/>
      <c r="AC39" s="117"/>
      <c r="AD39" s="117"/>
      <c r="AE39" s="117"/>
      <c r="AF39" s="117"/>
      <c r="AG39" s="117"/>
      <c r="AH39" s="117"/>
      <c r="AI39" s="117"/>
    </row>
    <row r="40" spans="1:35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4"/>
      <c r="W40" s="3"/>
      <c r="X40" s="52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/>
      <c r="W41" s="3"/>
      <c r="X41" s="52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/>
      <c r="W42" s="3"/>
      <c r="X42" s="52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4"/>
      <c r="W43" s="3"/>
      <c r="X43" s="52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4"/>
      <c r="W44" s="3"/>
      <c r="X44" s="52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52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</sheetData>
  <sortState ref="B22:B23">
    <sortCondition ref="B22:B23"/>
  </sortState>
  <mergeCells count="52">
    <mergeCell ref="AA13:AB14"/>
    <mergeCell ref="A39:AA39"/>
    <mergeCell ref="AA15:AA16"/>
    <mergeCell ref="Z15:Z16"/>
    <mergeCell ref="S13:Z13"/>
    <mergeCell ref="S14:Z14"/>
    <mergeCell ref="A38:Z38"/>
    <mergeCell ref="S15:S16"/>
    <mergeCell ref="T15:T16"/>
    <mergeCell ref="U15:U16"/>
    <mergeCell ref="V15:V16"/>
    <mergeCell ref="W15:W16"/>
    <mergeCell ref="X15:X16"/>
    <mergeCell ref="Y15:Y16"/>
    <mergeCell ref="M15:M16"/>
    <mergeCell ref="A15:A16"/>
    <mergeCell ref="B15:B16"/>
    <mergeCell ref="A35:Z35"/>
    <mergeCell ref="A34:Z34"/>
    <mergeCell ref="AB15:AB16"/>
    <mergeCell ref="A37:Z37"/>
    <mergeCell ref="A36:Z36"/>
    <mergeCell ref="H15:H16"/>
    <mergeCell ref="I15:I16"/>
    <mergeCell ref="C8:E8"/>
    <mergeCell ref="M13:M14"/>
    <mergeCell ref="J15:J16"/>
    <mergeCell ref="L15:L16"/>
    <mergeCell ref="K15:K16"/>
    <mergeCell ref="J13:L14"/>
    <mergeCell ref="N13:O14"/>
    <mergeCell ref="Q13:Q14"/>
    <mergeCell ref="Q15:Q16"/>
    <mergeCell ref="N15:N16"/>
    <mergeCell ref="O15:O16"/>
    <mergeCell ref="P15:P16"/>
    <mergeCell ref="A1:Z1"/>
    <mergeCell ref="A2:Z2"/>
    <mergeCell ref="A3:Z3"/>
    <mergeCell ref="A4:Z4"/>
    <mergeCell ref="P13:P14"/>
    <mergeCell ref="C6:E6"/>
    <mergeCell ref="C9:E9"/>
    <mergeCell ref="A13:A14"/>
    <mergeCell ref="B13:B14"/>
    <mergeCell ref="C10:E10"/>
    <mergeCell ref="C7:E7"/>
    <mergeCell ref="I13:I14"/>
    <mergeCell ref="H13:H14"/>
    <mergeCell ref="C13:G13"/>
    <mergeCell ref="C14:G14"/>
    <mergeCell ref="R13:R16"/>
  </mergeCells>
  <phoneticPr fontId="0" type="noConversion"/>
  <printOptions horizontalCentered="1"/>
  <pageMargins left="0.2" right="0.2" top="0.3" bottom="0.3" header="0.3" footer="0.2"/>
  <pageSetup scale="80" fitToHeight="2" orientation="landscape" horizontalDpi="300" verticalDpi="300" r:id="rId1"/>
  <headerFooter alignWithMargins="0">
    <oddFooter>&amp;R&amp;"Arial Narrow,Regular"&amp;8Construction Mgmt.
701.01.DBB -  03/18</oddFooter>
  </headerFooter>
  <rowBreaks count="1" manualBreakCount="1">
    <brk id="32" max="27" man="1"/>
  </rowBreak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15240</xdr:colOff>
                <xdr:row>0</xdr:row>
                <xdr:rowOff>15240</xdr:rowOff>
              </from>
              <to>
                <xdr:col>4</xdr:col>
                <xdr:colOff>441960</xdr:colOff>
                <xdr:row>0</xdr:row>
                <xdr:rowOff>327660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0ad7a16c9899a8ccb61811affb250404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18817e5f769c58ae24428aea375ca1cd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ebid"/>
                    <xsd:enumeration value="Prequalification"/>
                    <xsd:enumeration value="Bid"/>
                    <xsd:enumeration value="Award"/>
                    <xsd:enumeration value="Service Agreement"/>
                    <xsd:enumeration value="Construction Phase"/>
                    <xsd:enumeration value="Project Performance Report (PPR)"/>
                    <xsd:enumeration value="Change Order"/>
                    <xsd:enumeration value="Claims/Settlement"/>
                    <xsd:enumeration value="Escrow Agreement"/>
                    <xsd:enumeration value="Capital Outlay Management Plan"/>
                    <xsd:enumeration value="Programming"/>
                    <xsd:enumeration value="Capital Outlay Budget Change Proposal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34142f2d-e8d0-463f-b397-e50903a7d809" xsi:nil="true"/>
    <Form_x0020_Number xmlns="34142f2d-e8d0-463f-b397-e50903a7d809" xsi:nil="true"/>
    <GeneralConditions xmlns="34142f2d-e8d0-463f-b397-e50903a7d809"/>
    <Campus xmlns="34142f2d-e8d0-463f-b397-e50903a7d809" xsi:nil="true"/>
    <Owner xmlns="34142f2d-e8d0-463f-b397-e50903a7d809" xsi:nil="true"/>
    <Construction_x0020_Phase xmlns="34142f2d-e8d0-463f-b397-e50903a7d809"/>
    <PublishingExpirationDate xmlns="http://schemas.microsoft.com/sharepoint/v3" xsi:nil="true"/>
    <Year xmlns="34142f2d-e8d0-463f-b397-e50903a7d809" xsi:nil="true"/>
    <PublishingStartDate xmlns="http://schemas.microsoft.com/sharepoint/v3" xsi:nil="true"/>
    <FormType xmlns="34142f2d-e8d0-463f-b397-e50903a7d809" xsi:nil="true"/>
  </documentManagement>
</p:properties>
</file>

<file path=customXml/itemProps1.xml><?xml version="1.0" encoding="utf-8"?>
<ds:datastoreItem xmlns:ds="http://schemas.openxmlformats.org/officeDocument/2006/customXml" ds:itemID="{1052EA86-EFE2-430C-BD19-3AA7D4A0C402}"/>
</file>

<file path=customXml/itemProps2.xml><?xml version="1.0" encoding="utf-8"?>
<ds:datastoreItem xmlns:ds="http://schemas.openxmlformats.org/officeDocument/2006/customXml" ds:itemID="{ADA9DFF7-B2D5-4211-8EC5-A47E20F564F8}"/>
</file>

<file path=customXml/itemProps3.xml><?xml version="1.0" encoding="utf-8"?>
<ds:datastoreItem xmlns:ds="http://schemas.openxmlformats.org/officeDocument/2006/customXml" ds:itemID="{A24EA899-5531-41EC-9D44-B179054DA416}"/>
</file>

<file path=customXml/itemProps4.xml><?xml version="1.0" encoding="utf-8"?>
<ds:datastoreItem xmlns:ds="http://schemas.openxmlformats.org/officeDocument/2006/customXml" ds:itemID="{DE24AEFE-BC21-4268-BEBD-885EBFEF1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Abstract of Bids</vt:lpstr>
      <vt:lpstr>'Abstract of Bids'!Print_Area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Barbara</dc:creator>
  <cp:lastModifiedBy>Nicholson, Barbara</cp:lastModifiedBy>
  <cp:lastPrinted>2018-04-03T22:10:59Z</cp:lastPrinted>
  <dcterms:created xsi:type="dcterms:W3CDTF">2003-08-05T18:15:49Z</dcterms:created>
  <dcterms:modified xsi:type="dcterms:W3CDTF">2018-04-03T22:25:14Z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</Properties>
</file>